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/>
  <mc:AlternateContent xmlns:mc="http://schemas.openxmlformats.org/markup-compatibility/2006">
    <mc:Choice Requires="x15">
      <x15ac:absPath xmlns:x15ac="http://schemas.microsoft.com/office/spreadsheetml/2010/11/ac" url="C:\Users\은선\Documents\17.2급_실기교재\스프레드시트\작업파일\2.계산작업\정답\"/>
    </mc:Choice>
  </mc:AlternateContent>
  <xr:revisionPtr revIDLastSave="0" documentId="13_ncr:1_{B82D9A22-7DCC-421B-8C44-78B71B45BFD9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날짜시간1" sheetId="1" r:id="rId1"/>
    <sheet name="날짜시간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0" i="2" l="1"/>
  <c r="E9" i="2"/>
  <c r="E8" i="2"/>
  <c r="E7" i="2"/>
  <c r="E6" i="2"/>
  <c r="E5" i="2"/>
  <c r="E4" i="2"/>
  <c r="E3" i="2"/>
  <c r="E16" i="2"/>
  <c r="E17" i="2"/>
  <c r="E18" i="2"/>
  <c r="E19" i="2"/>
  <c r="E20" i="2"/>
  <c r="E21" i="2"/>
  <c r="E22" i="2"/>
  <c r="E15" i="2"/>
  <c r="D16" i="2" l="1"/>
  <c r="D17" i="2"/>
  <c r="D18" i="2"/>
  <c r="D19" i="2"/>
  <c r="D20" i="2"/>
  <c r="D21" i="2"/>
  <c r="D22" i="2"/>
  <c r="D15" i="2"/>
  <c r="D3" i="2" l="1"/>
  <c r="D4" i="2"/>
  <c r="D5" i="2"/>
  <c r="D6" i="2"/>
  <c r="D7" i="2"/>
  <c r="D8" i="2"/>
  <c r="D9" i="2"/>
  <c r="D10" i="2"/>
  <c r="N19" i="1"/>
  <c r="N20" i="1"/>
  <c r="N21" i="1"/>
  <c r="N22" i="1"/>
  <c r="N23" i="1"/>
  <c r="N24" i="1"/>
  <c r="N25" i="1"/>
  <c r="N18" i="1"/>
  <c r="M19" i="1"/>
  <c r="M20" i="1"/>
  <c r="M21" i="1"/>
  <c r="M22" i="1"/>
  <c r="M23" i="1"/>
  <c r="M24" i="1"/>
  <c r="M25" i="1"/>
  <c r="M18" i="1"/>
  <c r="F19" i="1"/>
  <c r="F20" i="1"/>
  <c r="F21" i="1"/>
  <c r="F22" i="1"/>
  <c r="F23" i="1"/>
  <c r="F24" i="1"/>
  <c r="F25" i="1"/>
  <c r="F18" i="1"/>
  <c r="D19" i="1"/>
  <c r="D20" i="1"/>
  <c r="D21" i="1"/>
  <c r="D22" i="1"/>
  <c r="D23" i="1"/>
  <c r="D24" i="1"/>
  <c r="D25" i="1"/>
  <c r="D18" i="1"/>
  <c r="N7" i="1"/>
  <c r="N8" i="1"/>
  <c r="N9" i="1"/>
  <c r="N10" i="1"/>
  <c r="N11" i="1"/>
  <c r="N12" i="1"/>
  <c r="N13" i="1"/>
  <c r="N6" i="1"/>
  <c r="M7" i="1"/>
  <c r="M8" i="1"/>
  <c r="M9" i="1"/>
  <c r="M10" i="1"/>
  <c r="M11" i="1"/>
  <c r="M12" i="1"/>
  <c r="M13" i="1"/>
  <c r="M6" i="1"/>
  <c r="E7" i="1"/>
  <c r="E8" i="1"/>
  <c r="E9" i="1"/>
  <c r="E10" i="1"/>
  <c r="E11" i="1"/>
  <c r="E12" i="1"/>
  <c r="E13" i="1"/>
  <c r="E6" i="1"/>
  <c r="D7" i="1"/>
  <c r="D8" i="1"/>
  <c r="D9" i="1"/>
  <c r="D10" i="1"/>
  <c r="D11" i="1"/>
  <c r="D12" i="1"/>
  <c r="D13" i="1"/>
  <c r="D6" i="1"/>
  <c r="C2" i="1"/>
  <c r="C1" i="1"/>
</calcChain>
</file>

<file path=xl/sharedStrings.xml><?xml version="1.0" encoding="utf-8"?>
<sst xmlns="http://schemas.openxmlformats.org/spreadsheetml/2006/main" count="153" uniqueCount="81">
  <si>
    <t>사원명</t>
    <phoneticPr fontId="2" type="noConversion"/>
  </si>
  <si>
    <t>직위</t>
    <phoneticPr fontId="2" type="noConversion"/>
  </si>
  <si>
    <t>입사일</t>
    <phoneticPr fontId="2" type="noConversion"/>
  </si>
  <si>
    <t>사원</t>
    <phoneticPr fontId="2" type="noConversion"/>
  </si>
  <si>
    <t>부장</t>
    <phoneticPr fontId="2" type="noConversion"/>
  </si>
  <si>
    <t>과장</t>
    <phoneticPr fontId="2" type="noConversion"/>
  </si>
  <si>
    <t>대리</t>
    <phoneticPr fontId="2" type="noConversion"/>
  </si>
  <si>
    <t>강경민</t>
  </si>
  <si>
    <t>송나라</t>
  </si>
  <si>
    <t>이민욱</t>
  </si>
  <si>
    <t>홍성아</t>
  </si>
  <si>
    <t>김아라</t>
  </si>
  <si>
    <t>손석희</t>
  </si>
  <si>
    <t>오나영</t>
  </si>
  <si>
    <t>최송길</t>
  </si>
  <si>
    <t>년</t>
    <phoneticPr fontId="2" type="noConversion"/>
  </si>
  <si>
    <t>월</t>
    <phoneticPr fontId="2" type="noConversion"/>
  </si>
  <si>
    <t>일</t>
    <phoneticPr fontId="2" type="noConversion"/>
  </si>
  <si>
    <t>[표1]</t>
    <phoneticPr fontId="2" type="noConversion"/>
  </si>
  <si>
    <t>[표2]</t>
    <phoneticPr fontId="2" type="noConversion"/>
  </si>
  <si>
    <t>김형기</t>
  </si>
  <si>
    <t>김정수</t>
  </si>
  <si>
    <t>최재형</t>
  </si>
  <si>
    <t>김규옥</t>
  </si>
  <si>
    <t>이수원</t>
  </si>
  <si>
    <t>신오영</t>
  </si>
  <si>
    <t>임희정</t>
  </si>
  <si>
    <t>변현진</t>
  </si>
  <si>
    <t>기준일 :</t>
    <phoneticPr fontId="2" type="noConversion"/>
  </si>
  <si>
    <t>[표3]</t>
    <phoneticPr fontId="2" type="noConversion"/>
  </si>
  <si>
    <t>부서</t>
    <phoneticPr fontId="2" type="noConversion"/>
  </si>
  <si>
    <t>총무부</t>
    <phoneticPr fontId="2" type="noConversion"/>
  </si>
  <si>
    <t>개발부</t>
    <phoneticPr fontId="2" type="noConversion"/>
  </si>
  <si>
    <t>인사부</t>
    <phoneticPr fontId="2" type="noConversion"/>
  </si>
  <si>
    <t>전산부</t>
    <phoneticPr fontId="2" type="noConversion"/>
  </si>
  <si>
    <t>홍보부</t>
    <phoneticPr fontId="2" type="noConversion"/>
  </si>
  <si>
    <t>회계부</t>
    <phoneticPr fontId="2" type="noConversion"/>
  </si>
  <si>
    <t>병가</t>
    <phoneticPr fontId="2" type="noConversion"/>
  </si>
  <si>
    <t>구분</t>
    <phoneticPr fontId="2" type="noConversion"/>
  </si>
  <si>
    <t>육아휴직</t>
    <phoneticPr fontId="2" type="noConversion"/>
  </si>
  <si>
    <t>교육</t>
    <phoneticPr fontId="2" type="noConversion"/>
  </si>
  <si>
    <t>휴직기간(개월)</t>
    <phoneticPr fontId="2" type="noConversion"/>
  </si>
  <si>
    <t>시작일</t>
    <phoneticPr fontId="2" type="noConversion"/>
  </si>
  <si>
    <t>[표4]</t>
    <phoneticPr fontId="2" type="noConversion"/>
  </si>
  <si>
    <t>고객명</t>
    <phoneticPr fontId="2" type="noConversion"/>
  </si>
  <si>
    <t>상품명</t>
    <phoneticPr fontId="2" type="noConversion"/>
  </si>
  <si>
    <t>냉장고</t>
    <phoneticPr fontId="2" type="noConversion"/>
  </si>
  <si>
    <t>TV</t>
    <phoneticPr fontId="2" type="noConversion"/>
  </si>
  <si>
    <t>가습기</t>
    <phoneticPr fontId="2" type="noConversion"/>
  </si>
  <si>
    <t>제습기</t>
    <phoneticPr fontId="2" type="noConversion"/>
  </si>
  <si>
    <t>세탁기</t>
    <phoneticPr fontId="2" type="noConversion"/>
  </si>
  <si>
    <t>구매일</t>
    <phoneticPr fontId="2" type="noConversion"/>
  </si>
  <si>
    <t>할부기간</t>
    <phoneticPr fontId="2" type="noConversion"/>
  </si>
  <si>
    <t>배송기간</t>
    <phoneticPr fontId="2" type="noConversion"/>
  </si>
  <si>
    <t>학생명</t>
    <phoneticPr fontId="2" type="noConversion"/>
  </si>
  <si>
    <t>진급시험일</t>
    <phoneticPr fontId="2" type="noConversion"/>
  </si>
  <si>
    <t>결제 기한 :</t>
    <phoneticPr fontId="2" type="noConversion"/>
  </si>
  <si>
    <t>휴일</t>
    <phoneticPr fontId="2" type="noConversion"/>
  </si>
  <si>
    <t>날짜</t>
    <phoneticPr fontId="2" type="noConversion"/>
  </si>
  <si>
    <t>어린이날</t>
    <phoneticPr fontId="2" type="noConversion"/>
  </si>
  <si>
    <t>신정</t>
    <phoneticPr fontId="2" type="noConversion"/>
  </si>
  <si>
    <t>설연휴</t>
    <phoneticPr fontId="2" type="noConversion"/>
  </si>
  <si>
    <t>3/1절</t>
    <phoneticPr fontId="2" type="noConversion"/>
  </si>
  <si>
    <t>선거일</t>
    <phoneticPr fontId="2" type="noConversion"/>
  </si>
  <si>
    <t>현충일</t>
    <phoneticPr fontId="2" type="noConversion"/>
  </si>
  <si>
    <t>[표2] 공휴일</t>
    <phoneticPr fontId="2" type="noConversion"/>
  </si>
  <si>
    <t>주문일</t>
    <phoneticPr fontId="2" type="noConversion"/>
  </si>
  <si>
    <t>① 오늘 날짜</t>
    <phoneticPr fontId="2" type="noConversion"/>
  </si>
  <si>
    <t>② 현재 날짜 및 시간</t>
    <phoneticPr fontId="2" type="noConversion"/>
  </si>
  <si>
    <t>③ 입사년도</t>
    <phoneticPr fontId="2" type="noConversion"/>
  </si>
  <si>
    <t>④ 근속기간(일)</t>
    <phoneticPr fontId="2" type="noConversion"/>
  </si>
  <si>
    <t>⑤ 생년월일</t>
    <phoneticPr fontId="2" type="noConversion"/>
  </si>
  <si>
    <t>⑥ 나이</t>
    <phoneticPr fontId="2" type="noConversion"/>
  </si>
  <si>
    <t>⑦ 요일 구분</t>
    <phoneticPr fontId="2" type="noConversion"/>
  </si>
  <si>
    <t>⑧ 복직일</t>
    <phoneticPr fontId="2" type="noConversion"/>
  </si>
  <si>
    <t>⑨ 결제완료일</t>
    <phoneticPr fontId="2" type="noConversion"/>
  </si>
  <si>
    <t>⑩ 배송예정일</t>
    <phoneticPr fontId="2" type="noConversion"/>
  </si>
  <si>
    <t>① 남은기간</t>
    <phoneticPr fontId="2" type="noConversion"/>
  </si>
  <si>
    <t>③ 요일 구분</t>
    <phoneticPr fontId="2" type="noConversion"/>
  </si>
  <si>
    <t>④ 결제마감</t>
    <phoneticPr fontId="2" type="noConversion"/>
  </si>
  <si>
    <t>② 발령 예정일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</si>
</sst>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1" formatCode="_-* #,##0_-;\-* #,##0_-;_-* &quot;-&quot;_-;_-@_-"/>
    <numFmt numFmtId="176" formatCode="m&quot;월&quot;\ d&quot;일&quot;;@"/>
  </numFmts>
  <fonts count="5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color theme="1"/>
      <name val="맑은 고딕"/>
      <family val="3"/>
      <charset val="129"/>
      <scheme val="minor"/>
    </font>
    <font>
      <sz val="11"/>
      <color rgb="FF000000"/>
      <name val="맑은 고딕"/>
      <family val="3"/>
      <charset val="129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3" fillId="0" borderId="1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41" fontId="3" fillId="0" borderId="1" xfId="1" applyFont="1" applyFill="1" applyBorder="1" applyAlignment="1">
      <alignment horizontal="center" vertical="center"/>
    </xf>
    <xf numFmtId="14" fontId="3" fillId="0" borderId="1" xfId="1" applyNumberFormat="1" applyFont="1" applyFill="1" applyBorder="1" applyAlignment="1">
      <alignment horizontal="center" vertical="center"/>
    </xf>
    <xf numFmtId="0" fontId="3" fillId="0" borderId="1" xfId="1" applyNumberFormat="1" applyFont="1" applyFill="1" applyBorder="1" applyAlignment="1">
      <alignment horizontal="center" vertical="center"/>
    </xf>
    <xf numFmtId="0" fontId="3" fillId="0" borderId="0" xfId="0" applyFont="1">
      <alignment vertical="center"/>
    </xf>
    <xf numFmtId="0" fontId="3" fillId="3" borderId="1" xfId="0" applyFont="1" applyFill="1" applyBorder="1" applyAlignment="1">
      <alignment horizontal="center" vertical="center"/>
    </xf>
    <xf numFmtId="14" fontId="3" fillId="0" borderId="1" xfId="0" applyNumberFormat="1" applyFont="1" applyBorder="1">
      <alignment vertical="center"/>
    </xf>
    <xf numFmtId="0" fontId="4" fillId="0" borderId="1" xfId="0" applyFont="1" applyBorder="1" applyAlignment="1">
      <alignment horizontal="center" vertical="center"/>
    </xf>
    <xf numFmtId="0" fontId="3" fillId="0" borderId="1" xfId="0" applyFont="1" applyBorder="1">
      <alignment vertical="center"/>
    </xf>
    <xf numFmtId="0" fontId="3" fillId="3" borderId="1" xfId="0" applyFont="1" applyFill="1" applyBorder="1" applyAlignment="1">
      <alignment horizontal="right" vertical="center"/>
    </xf>
    <xf numFmtId="176" fontId="3" fillId="0" borderId="1" xfId="0" applyNumberFormat="1" applyFont="1" applyBorder="1" applyAlignment="1">
      <alignment horizontal="center" vertical="center"/>
    </xf>
    <xf numFmtId="14" fontId="3" fillId="0" borderId="1" xfId="0" applyNumberFormat="1" applyFont="1" applyBorder="1" applyAlignment="1">
      <alignment horizontal="center" vertical="center"/>
    </xf>
    <xf numFmtId="0" fontId="0" fillId="2" borderId="1" xfId="0" applyFill="1" applyBorder="1" applyAlignment="1">
      <alignment horizontal="left" vertical="center"/>
    </xf>
    <xf numFmtId="22" fontId="3" fillId="0" borderId="2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14" fontId="3" fillId="0" borderId="2" xfId="0" applyNumberFormat="1" applyFont="1" applyBorder="1" applyAlignment="1">
      <alignment horizontal="center" vertical="center"/>
    </xf>
  </cellXfs>
  <cellStyles count="3">
    <cellStyle name="쉼표 [0]" xfId="1" builtinId="6"/>
    <cellStyle name="쉼표 [0] 2" xfId="2" xr:uid="{00000000-0005-0000-0000-000001000000}"/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25"/>
  <sheetViews>
    <sheetView tabSelected="1" workbookViewId="0">
      <selection sqref="A1:B1"/>
    </sheetView>
  </sheetViews>
  <sheetFormatPr defaultRowHeight="17.399999999999999" x14ac:dyDescent="0.4"/>
  <cols>
    <col min="1" max="2" width="10.69921875" style="6" customWidth="1"/>
    <col min="3" max="4" width="12.69921875" style="6" customWidth="1"/>
    <col min="5" max="5" width="15.69921875" style="6" customWidth="1"/>
    <col min="6" max="6" width="12.69921875" style="6" customWidth="1"/>
    <col min="7" max="9" width="8.69921875" style="6" customWidth="1"/>
    <col min="10" max="10" width="12.69921875" style="6" customWidth="1"/>
    <col min="11" max="12" width="8.69921875" style="6" customWidth="1"/>
    <col min="13" max="14" width="15.69921875" style="6" customWidth="1"/>
    <col min="15" max="16384" width="8.796875" style="6"/>
  </cols>
  <sheetData>
    <row r="1" spans="1:14" x14ac:dyDescent="0.4">
      <c r="A1" s="14" t="s">
        <v>67</v>
      </c>
      <c r="B1" s="14"/>
      <c r="C1" s="17">
        <f ca="1">TODAY()</f>
        <v>45176</v>
      </c>
      <c r="D1" s="16"/>
    </row>
    <row r="2" spans="1:14" x14ac:dyDescent="0.4">
      <c r="A2" s="14" t="s">
        <v>68</v>
      </c>
      <c r="B2" s="14"/>
      <c r="C2" s="15">
        <f ca="1">NOW()</f>
        <v>45176.033785300926</v>
      </c>
      <c r="D2" s="16"/>
    </row>
    <row r="4" spans="1:14" x14ac:dyDescent="0.4">
      <c r="A4" s="6" t="s">
        <v>18</v>
      </c>
      <c r="D4" s="7" t="s">
        <v>28</v>
      </c>
      <c r="E4" s="8">
        <v>45292</v>
      </c>
      <c r="H4" s="6" t="s">
        <v>19</v>
      </c>
    </row>
    <row r="5" spans="1:14" x14ac:dyDescent="0.4">
      <c r="A5" s="1" t="s">
        <v>0</v>
      </c>
      <c r="B5" s="1" t="s">
        <v>1</v>
      </c>
      <c r="C5" s="1" t="s">
        <v>2</v>
      </c>
      <c r="D5" s="2" t="s">
        <v>69</v>
      </c>
      <c r="E5" s="2" t="s">
        <v>70</v>
      </c>
      <c r="H5" s="1" t="s">
        <v>0</v>
      </c>
      <c r="I5" s="1" t="s">
        <v>30</v>
      </c>
      <c r="J5" s="1" t="s">
        <v>15</v>
      </c>
      <c r="K5" s="1" t="s">
        <v>16</v>
      </c>
      <c r="L5" s="1" t="s">
        <v>17</v>
      </c>
      <c r="M5" s="2" t="s">
        <v>71</v>
      </c>
      <c r="N5" s="2" t="s">
        <v>72</v>
      </c>
    </row>
    <row r="6" spans="1:14" x14ac:dyDescent="0.4">
      <c r="A6" s="9" t="s">
        <v>20</v>
      </c>
      <c r="B6" s="3" t="s">
        <v>3</v>
      </c>
      <c r="C6" s="4">
        <v>45189</v>
      </c>
      <c r="D6" s="5">
        <f>YEAR(C6)</f>
        <v>2023</v>
      </c>
      <c r="E6" s="10">
        <f>_xlfn.DAYS($E$4,C6)</f>
        <v>103</v>
      </c>
      <c r="H6" s="9" t="s">
        <v>7</v>
      </c>
      <c r="I6" s="3" t="s">
        <v>31</v>
      </c>
      <c r="J6" s="1">
        <v>1998</v>
      </c>
      <c r="K6" s="1">
        <v>12</v>
      </c>
      <c r="L6" s="1">
        <v>1</v>
      </c>
      <c r="M6" s="13">
        <f>DATE(J6,K6,L6)</f>
        <v>36130</v>
      </c>
      <c r="N6" s="1" t="str">
        <f ca="1">YEAR(TODAY())-J6&amp;"세"</f>
        <v>25세</v>
      </c>
    </row>
    <row r="7" spans="1:14" x14ac:dyDescent="0.4">
      <c r="A7" s="9" t="s">
        <v>21</v>
      </c>
      <c r="B7" s="3" t="s">
        <v>4</v>
      </c>
      <c r="C7" s="4">
        <v>43857</v>
      </c>
      <c r="D7" s="5">
        <f t="shared" ref="D7:D13" si="0">YEAR(C7)</f>
        <v>2020</v>
      </c>
      <c r="E7" s="10">
        <f t="shared" ref="E7:E13" si="1">_xlfn.DAYS($E$4,C7)</f>
        <v>1435</v>
      </c>
      <c r="H7" s="9" t="s">
        <v>8</v>
      </c>
      <c r="I7" s="3" t="s">
        <v>32</v>
      </c>
      <c r="J7" s="1">
        <v>1983</v>
      </c>
      <c r="K7" s="1">
        <v>7</v>
      </c>
      <c r="L7" s="1">
        <v>25</v>
      </c>
      <c r="M7" s="13">
        <f t="shared" ref="M7:M13" si="2">DATE(J7,K7,L7)</f>
        <v>30522</v>
      </c>
      <c r="N7" s="1" t="str">
        <f t="shared" ref="N7:N13" ca="1" si="3">YEAR(TODAY())-J7&amp;"세"</f>
        <v>40세</v>
      </c>
    </row>
    <row r="8" spans="1:14" x14ac:dyDescent="0.4">
      <c r="A8" s="9" t="s">
        <v>22</v>
      </c>
      <c r="B8" s="3" t="s">
        <v>6</v>
      </c>
      <c r="C8" s="4">
        <v>45098</v>
      </c>
      <c r="D8" s="5">
        <f t="shared" si="0"/>
        <v>2023</v>
      </c>
      <c r="E8" s="10">
        <f t="shared" si="1"/>
        <v>194</v>
      </c>
      <c r="H8" s="9" t="s">
        <v>9</v>
      </c>
      <c r="I8" s="3" t="s">
        <v>33</v>
      </c>
      <c r="J8" s="1">
        <v>1986</v>
      </c>
      <c r="K8" s="1">
        <v>9</v>
      </c>
      <c r="L8" s="1">
        <v>3</v>
      </c>
      <c r="M8" s="13">
        <f t="shared" si="2"/>
        <v>31658</v>
      </c>
      <c r="N8" s="1" t="str">
        <f t="shared" ca="1" si="3"/>
        <v>37세</v>
      </c>
    </row>
    <row r="9" spans="1:14" x14ac:dyDescent="0.4">
      <c r="A9" s="9" t="s">
        <v>23</v>
      </c>
      <c r="B9" s="3" t="s">
        <v>4</v>
      </c>
      <c r="C9" s="4">
        <v>44196</v>
      </c>
      <c r="D9" s="5">
        <f t="shared" si="0"/>
        <v>2020</v>
      </c>
      <c r="E9" s="10">
        <f t="shared" si="1"/>
        <v>1096</v>
      </c>
      <c r="H9" s="9" t="s">
        <v>10</v>
      </c>
      <c r="I9" s="3" t="s">
        <v>34</v>
      </c>
      <c r="J9" s="1">
        <v>1982</v>
      </c>
      <c r="K9" s="1">
        <v>8</v>
      </c>
      <c r="L9" s="1">
        <v>17</v>
      </c>
      <c r="M9" s="13">
        <f t="shared" si="2"/>
        <v>30180</v>
      </c>
      <c r="N9" s="1" t="str">
        <f t="shared" ca="1" si="3"/>
        <v>41세</v>
      </c>
    </row>
    <row r="10" spans="1:14" x14ac:dyDescent="0.4">
      <c r="A10" s="9" t="s">
        <v>24</v>
      </c>
      <c r="B10" s="3" t="s">
        <v>4</v>
      </c>
      <c r="C10" s="4">
        <v>43073</v>
      </c>
      <c r="D10" s="5">
        <f t="shared" si="0"/>
        <v>2017</v>
      </c>
      <c r="E10" s="10">
        <f t="shared" si="1"/>
        <v>2219</v>
      </c>
      <c r="H10" s="9" t="s">
        <v>11</v>
      </c>
      <c r="I10" s="3" t="s">
        <v>33</v>
      </c>
      <c r="J10" s="1">
        <v>1992</v>
      </c>
      <c r="K10" s="1">
        <v>11</v>
      </c>
      <c r="L10" s="1">
        <v>13</v>
      </c>
      <c r="M10" s="13">
        <f t="shared" si="2"/>
        <v>33921</v>
      </c>
      <c r="N10" s="1" t="str">
        <f t="shared" ca="1" si="3"/>
        <v>31세</v>
      </c>
    </row>
    <row r="11" spans="1:14" x14ac:dyDescent="0.4">
      <c r="A11" s="9" t="s">
        <v>25</v>
      </c>
      <c r="B11" s="3" t="s">
        <v>3</v>
      </c>
      <c r="C11" s="4">
        <v>45119</v>
      </c>
      <c r="D11" s="5">
        <f t="shared" si="0"/>
        <v>2023</v>
      </c>
      <c r="E11" s="10">
        <f t="shared" si="1"/>
        <v>173</v>
      </c>
      <c r="H11" s="9" t="s">
        <v>12</v>
      </c>
      <c r="I11" s="3" t="s">
        <v>35</v>
      </c>
      <c r="J11" s="1">
        <v>2000</v>
      </c>
      <c r="K11" s="1">
        <v>10</v>
      </c>
      <c r="L11" s="1">
        <v>23</v>
      </c>
      <c r="M11" s="13">
        <f t="shared" si="2"/>
        <v>36822</v>
      </c>
      <c r="N11" s="1" t="str">
        <f t="shared" ca="1" si="3"/>
        <v>23세</v>
      </c>
    </row>
    <row r="12" spans="1:14" x14ac:dyDescent="0.4">
      <c r="A12" s="9" t="s">
        <v>26</v>
      </c>
      <c r="B12" s="3" t="s">
        <v>5</v>
      </c>
      <c r="C12" s="4">
        <v>42628</v>
      </c>
      <c r="D12" s="5">
        <f t="shared" si="0"/>
        <v>2016</v>
      </c>
      <c r="E12" s="10">
        <f t="shared" si="1"/>
        <v>2664</v>
      </c>
      <c r="H12" s="9" t="s">
        <v>13</v>
      </c>
      <c r="I12" s="3" t="s">
        <v>32</v>
      </c>
      <c r="J12" s="1">
        <v>1991</v>
      </c>
      <c r="K12" s="1">
        <v>1</v>
      </c>
      <c r="L12" s="1">
        <v>3</v>
      </c>
      <c r="M12" s="13">
        <f t="shared" si="2"/>
        <v>33241</v>
      </c>
      <c r="N12" s="1" t="str">
        <f t="shared" ca="1" si="3"/>
        <v>32세</v>
      </c>
    </row>
    <row r="13" spans="1:14" x14ac:dyDescent="0.4">
      <c r="A13" s="9" t="s">
        <v>27</v>
      </c>
      <c r="B13" s="3" t="s">
        <v>6</v>
      </c>
      <c r="C13" s="4">
        <v>44686</v>
      </c>
      <c r="D13" s="5">
        <f t="shared" si="0"/>
        <v>2022</v>
      </c>
      <c r="E13" s="10">
        <f t="shared" si="1"/>
        <v>606</v>
      </c>
      <c r="H13" s="9" t="s">
        <v>14</v>
      </c>
      <c r="I13" s="3" t="s">
        <v>36</v>
      </c>
      <c r="J13" s="1">
        <v>1987</v>
      </c>
      <c r="K13" s="1">
        <v>8</v>
      </c>
      <c r="L13" s="1">
        <v>2</v>
      </c>
      <c r="M13" s="13">
        <f t="shared" si="2"/>
        <v>31991</v>
      </c>
      <c r="N13" s="1" t="str">
        <f t="shared" ca="1" si="3"/>
        <v>36세</v>
      </c>
    </row>
    <row r="16" spans="1:14" x14ac:dyDescent="0.4">
      <c r="A16" s="6" t="s">
        <v>29</v>
      </c>
      <c r="H16" s="6" t="s">
        <v>43</v>
      </c>
    </row>
    <row r="17" spans="1:14" x14ac:dyDescent="0.4">
      <c r="A17" s="1" t="s">
        <v>0</v>
      </c>
      <c r="B17" s="1" t="s">
        <v>38</v>
      </c>
      <c r="C17" s="1" t="s">
        <v>42</v>
      </c>
      <c r="D17" s="2" t="s">
        <v>73</v>
      </c>
      <c r="E17" s="1" t="s">
        <v>41</v>
      </c>
      <c r="F17" s="2" t="s">
        <v>74</v>
      </c>
      <c r="H17" s="1" t="s">
        <v>44</v>
      </c>
      <c r="I17" s="1" t="s">
        <v>45</v>
      </c>
      <c r="J17" s="1" t="s">
        <v>51</v>
      </c>
      <c r="K17" s="1" t="s">
        <v>52</v>
      </c>
      <c r="L17" s="1" t="s">
        <v>53</v>
      </c>
      <c r="M17" s="2" t="s">
        <v>75</v>
      </c>
      <c r="N17" s="2" t="s">
        <v>76</v>
      </c>
    </row>
    <row r="18" spans="1:14" x14ac:dyDescent="0.4">
      <c r="A18" s="9" t="s">
        <v>20</v>
      </c>
      <c r="B18" s="4" t="s">
        <v>37</v>
      </c>
      <c r="C18" s="4">
        <v>45250</v>
      </c>
      <c r="D18" s="1">
        <f>WEEKDAY(C18,2)</f>
        <v>1</v>
      </c>
      <c r="E18" s="1">
        <v>3</v>
      </c>
      <c r="F18" s="13">
        <f>EDATE(C18,E18)</f>
        <v>45342</v>
      </c>
      <c r="H18" s="9" t="s">
        <v>20</v>
      </c>
      <c r="I18" s="3" t="s">
        <v>46</v>
      </c>
      <c r="J18" s="4">
        <v>45301</v>
      </c>
      <c r="K18" s="10">
        <v>6</v>
      </c>
      <c r="L18" s="10">
        <v>5</v>
      </c>
      <c r="M18" s="13">
        <f>EDATE(J18,K18)</f>
        <v>45483</v>
      </c>
      <c r="N18" s="13">
        <f>WORKDAY(J18,L18)</f>
        <v>45308</v>
      </c>
    </row>
    <row r="19" spans="1:14" x14ac:dyDescent="0.4">
      <c r="A19" s="9" t="s">
        <v>21</v>
      </c>
      <c r="B19" s="4" t="s">
        <v>40</v>
      </c>
      <c r="C19" s="4">
        <v>45320</v>
      </c>
      <c r="D19" s="1">
        <f t="shared" ref="D19:D25" si="4">WEEKDAY(C19,2)</f>
        <v>1</v>
      </c>
      <c r="E19" s="1">
        <v>2</v>
      </c>
      <c r="F19" s="13">
        <f t="shared" ref="F19:F25" si="5">EDATE(C19,E19)</f>
        <v>45380</v>
      </c>
      <c r="H19" s="9" t="s">
        <v>21</v>
      </c>
      <c r="I19" s="3" t="s">
        <v>47</v>
      </c>
      <c r="J19" s="4">
        <v>45305</v>
      </c>
      <c r="K19" s="10">
        <v>9</v>
      </c>
      <c r="L19" s="10">
        <v>7</v>
      </c>
      <c r="M19" s="13">
        <f t="shared" ref="M19:M25" si="6">EDATE(J19,K19)</f>
        <v>45579</v>
      </c>
      <c r="N19" s="13">
        <f t="shared" ref="N19:N25" si="7">WORKDAY(J19,L19)</f>
        <v>45314</v>
      </c>
    </row>
    <row r="20" spans="1:14" x14ac:dyDescent="0.4">
      <c r="A20" s="9" t="s">
        <v>22</v>
      </c>
      <c r="B20" s="4" t="s">
        <v>37</v>
      </c>
      <c r="C20" s="4">
        <v>45098</v>
      </c>
      <c r="D20" s="1">
        <f t="shared" si="4"/>
        <v>3</v>
      </c>
      <c r="E20" s="1">
        <v>6</v>
      </c>
      <c r="F20" s="13">
        <f t="shared" si="5"/>
        <v>45281</v>
      </c>
      <c r="H20" s="9" t="s">
        <v>22</v>
      </c>
      <c r="I20" s="3" t="s">
        <v>48</v>
      </c>
      <c r="J20" s="4">
        <v>45308</v>
      </c>
      <c r="K20" s="10">
        <v>3</v>
      </c>
      <c r="L20" s="10">
        <v>3</v>
      </c>
      <c r="M20" s="13">
        <f t="shared" si="6"/>
        <v>45399</v>
      </c>
      <c r="N20" s="13">
        <f t="shared" si="7"/>
        <v>45313</v>
      </c>
    </row>
    <row r="21" spans="1:14" x14ac:dyDescent="0.4">
      <c r="A21" s="9" t="s">
        <v>23</v>
      </c>
      <c r="B21" s="4" t="s">
        <v>40</v>
      </c>
      <c r="C21" s="4">
        <v>45292</v>
      </c>
      <c r="D21" s="1">
        <f t="shared" si="4"/>
        <v>1</v>
      </c>
      <c r="E21" s="1">
        <v>2</v>
      </c>
      <c r="F21" s="13">
        <f t="shared" si="5"/>
        <v>45352</v>
      </c>
      <c r="H21" s="9" t="s">
        <v>23</v>
      </c>
      <c r="I21" s="3" t="s">
        <v>50</v>
      </c>
      <c r="J21" s="4">
        <v>45316</v>
      </c>
      <c r="K21" s="10">
        <v>6</v>
      </c>
      <c r="L21" s="10">
        <v>5</v>
      </c>
      <c r="M21" s="13">
        <f t="shared" si="6"/>
        <v>45498</v>
      </c>
      <c r="N21" s="13">
        <f t="shared" si="7"/>
        <v>45323</v>
      </c>
    </row>
    <row r="22" spans="1:14" x14ac:dyDescent="0.4">
      <c r="A22" s="9" t="s">
        <v>24</v>
      </c>
      <c r="B22" s="4" t="s">
        <v>40</v>
      </c>
      <c r="C22" s="4">
        <v>45268</v>
      </c>
      <c r="D22" s="1">
        <f t="shared" si="4"/>
        <v>5</v>
      </c>
      <c r="E22" s="1">
        <v>2</v>
      </c>
      <c r="F22" s="13">
        <f t="shared" si="5"/>
        <v>45330</v>
      </c>
      <c r="H22" s="9" t="s">
        <v>24</v>
      </c>
      <c r="I22" s="3" t="s">
        <v>49</v>
      </c>
      <c r="J22" s="4">
        <v>45334</v>
      </c>
      <c r="K22" s="10">
        <v>3</v>
      </c>
      <c r="L22" s="10">
        <v>3</v>
      </c>
      <c r="M22" s="13">
        <f t="shared" si="6"/>
        <v>45424</v>
      </c>
      <c r="N22" s="13">
        <f t="shared" si="7"/>
        <v>45337</v>
      </c>
    </row>
    <row r="23" spans="1:14" x14ac:dyDescent="0.4">
      <c r="A23" s="9" t="s">
        <v>25</v>
      </c>
      <c r="B23" s="4" t="s">
        <v>39</v>
      </c>
      <c r="C23" s="4">
        <v>44753</v>
      </c>
      <c r="D23" s="1">
        <f t="shared" si="4"/>
        <v>1</v>
      </c>
      <c r="E23" s="1">
        <v>24</v>
      </c>
      <c r="F23" s="13">
        <f t="shared" si="5"/>
        <v>45484</v>
      </c>
      <c r="H23" s="9" t="s">
        <v>25</v>
      </c>
      <c r="I23" s="3" t="s">
        <v>46</v>
      </c>
      <c r="J23" s="4">
        <v>45345</v>
      </c>
      <c r="K23" s="10">
        <v>12</v>
      </c>
      <c r="L23" s="10">
        <v>5</v>
      </c>
      <c r="M23" s="13">
        <f t="shared" si="6"/>
        <v>45711</v>
      </c>
      <c r="N23" s="13">
        <f t="shared" si="7"/>
        <v>45352</v>
      </c>
    </row>
    <row r="24" spans="1:14" x14ac:dyDescent="0.4">
      <c r="A24" s="9" t="s">
        <v>26</v>
      </c>
      <c r="B24" s="4" t="s">
        <v>39</v>
      </c>
      <c r="C24" s="4">
        <v>45184</v>
      </c>
      <c r="D24" s="1">
        <f t="shared" si="4"/>
        <v>5</v>
      </c>
      <c r="E24" s="1">
        <v>24</v>
      </c>
      <c r="F24" s="13">
        <f t="shared" si="5"/>
        <v>45915</v>
      </c>
      <c r="H24" s="9" t="s">
        <v>26</v>
      </c>
      <c r="I24" s="3" t="s">
        <v>47</v>
      </c>
      <c r="J24" s="4">
        <v>45320</v>
      </c>
      <c r="K24" s="10">
        <v>9</v>
      </c>
      <c r="L24" s="10">
        <v>5</v>
      </c>
      <c r="M24" s="13">
        <f t="shared" si="6"/>
        <v>45594</v>
      </c>
      <c r="N24" s="13">
        <f t="shared" si="7"/>
        <v>45327</v>
      </c>
    </row>
    <row r="25" spans="1:14" x14ac:dyDescent="0.4">
      <c r="A25" s="9" t="s">
        <v>27</v>
      </c>
      <c r="B25" s="4" t="s">
        <v>39</v>
      </c>
      <c r="C25" s="4">
        <v>44686</v>
      </c>
      <c r="D25" s="1">
        <f t="shared" si="4"/>
        <v>4</v>
      </c>
      <c r="E25" s="1">
        <v>24</v>
      </c>
      <c r="F25" s="13">
        <f t="shared" si="5"/>
        <v>45417</v>
      </c>
      <c r="H25" s="9" t="s">
        <v>27</v>
      </c>
      <c r="I25" s="3" t="s">
        <v>50</v>
      </c>
      <c r="J25" s="4">
        <v>45320</v>
      </c>
      <c r="K25" s="10">
        <v>3</v>
      </c>
      <c r="L25" s="10">
        <v>14</v>
      </c>
      <c r="M25" s="13">
        <f t="shared" si="6"/>
        <v>45411</v>
      </c>
      <c r="N25" s="13">
        <f t="shared" si="7"/>
        <v>45338</v>
      </c>
    </row>
  </sheetData>
  <mergeCells count="4">
    <mergeCell ref="A2:B2"/>
    <mergeCell ref="A1:B1"/>
    <mergeCell ref="C2:D2"/>
    <mergeCell ref="C1:D1"/>
  </mergeCells>
  <phoneticPr fontId="2" type="noConversion"/>
  <pageMargins left="0.7" right="0.7" top="0.75" bottom="0.75" header="0.3" footer="0.3"/>
  <pageSetup paperSize="9" orientation="portrait" horizontalDpi="4294967292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22"/>
  <sheetViews>
    <sheetView workbookViewId="0">
      <selection activeCell="O36" sqref="O36"/>
    </sheetView>
  </sheetViews>
  <sheetFormatPr defaultRowHeight="17.399999999999999" x14ac:dyDescent="0.4"/>
  <cols>
    <col min="1" max="2" width="8.69921875" customWidth="1"/>
    <col min="3" max="4" width="12.69921875" customWidth="1"/>
    <col min="5" max="5" width="15.69921875" customWidth="1"/>
    <col min="6" max="6" width="8.69921875" customWidth="1"/>
    <col min="7" max="7" width="10.796875" customWidth="1"/>
    <col min="8" max="8" width="10.8984375" bestFit="1" customWidth="1"/>
  </cols>
  <sheetData>
    <row r="1" spans="1:8" x14ac:dyDescent="0.4">
      <c r="A1" t="s">
        <v>18</v>
      </c>
      <c r="D1" s="11" t="s">
        <v>28</v>
      </c>
      <c r="E1" s="8">
        <v>45292</v>
      </c>
      <c r="G1" t="s">
        <v>65</v>
      </c>
    </row>
    <row r="2" spans="1:8" x14ac:dyDescent="0.4">
      <c r="A2" s="1" t="s">
        <v>54</v>
      </c>
      <c r="B2" s="1" t="s">
        <v>1</v>
      </c>
      <c r="C2" s="1" t="s">
        <v>55</v>
      </c>
      <c r="D2" s="2" t="s">
        <v>77</v>
      </c>
      <c r="E2" s="2" t="s">
        <v>80</v>
      </c>
      <c r="G2" s="7" t="s">
        <v>57</v>
      </c>
      <c r="H2" s="7" t="s">
        <v>58</v>
      </c>
    </row>
    <row r="3" spans="1:8" x14ac:dyDescent="0.4">
      <c r="A3" s="9" t="s">
        <v>20</v>
      </c>
      <c r="B3" s="3" t="s">
        <v>3</v>
      </c>
      <c r="C3" s="4">
        <v>45401</v>
      </c>
      <c r="D3" s="5">
        <f>_xlfn.DAYS(C3,$E$1)</f>
        <v>109</v>
      </c>
      <c r="E3" s="13">
        <f>DATE(YEAR(C3),MONTH(C3)+5,1)</f>
        <v>45536</v>
      </c>
      <c r="G3" s="1" t="s">
        <v>60</v>
      </c>
      <c r="H3" s="12">
        <v>44562</v>
      </c>
    </row>
    <row r="4" spans="1:8" x14ac:dyDescent="0.4">
      <c r="A4" s="9" t="s">
        <v>21</v>
      </c>
      <c r="B4" s="3" t="s">
        <v>4</v>
      </c>
      <c r="C4" s="4">
        <v>45405</v>
      </c>
      <c r="D4" s="5">
        <f t="shared" ref="D4:D10" si="0">_xlfn.DAYS(C4,$E$1)</f>
        <v>113</v>
      </c>
      <c r="E4" s="13">
        <f t="shared" ref="E4:E10" si="1">DATE(YEAR(C4),MONTH(C4)+5,1)</f>
        <v>45536</v>
      </c>
      <c r="G4" s="1" t="s">
        <v>61</v>
      </c>
      <c r="H4" s="12">
        <v>44592</v>
      </c>
    </row>
    <row r="5" spans="1:8" x14ac:dyDescent="0.4">
      <c r="A5" s="9" t="s">
        <v>22</v>
      </c>
      <c r="B5" s="3" t="s">
        <v>6</v>
      </c>
      <c r="C5" s="4">
        <v>45408</v>
      </c>
      <c r="D5" s="5">
        <f t="shared" si="0"/>
        <v>116</v>
      </c>
      <c r="E5" s="13">
        <f t="shared" si="1"/>
        <v>45536</v>
      </c>
      <c r="G5" s="1" t="s">
        <v>61</v>
      </c>
      <c r="H5" s="12">
        <v>44593</v>
      </c>
    </row>
    <row r="6" spans="1:8" x14ac:dyDescent="0.4">
      <c r="A6" s="9" t="s">
        <v>23</v>
      </c>
      <c r="B6" s="3" t="s">
        <v>4</v>
      </c>
      <c r="C6" s="4">
        <v>45416</v>
      </c>
      <c r="D6" s="5">
        <f t="shared" si="0"/>
        <v>124</v>
      </c>
      <c r="E6" s="13">
        <f t="shared" si="1"/>
        <v>45566</v>
      </c>
      <c r="G6" s="1" t="s">
        <v>61</v>
      </c>
      <c r="H6" s="12">
        <v>44594</v>
      </c>
    </row>
    <row r="7" spans="1:8" x14ac:dyDescent="0.4">
      <c r="A7" s="9" t="s">
        <v>24</v>
      </c>
      <c r="B7" s="3" t="s">
        <v>4</v>
      </c>
      <c r="C7" s="4">
        <v>45434</v>
      </c>
      <c r="D7" s="5">
        <f t="shared" si="0"/>
        <v>142</v>
      </c>
      <c r="E7" s="13">
        <f t="shared" si="1"/>
        <v>45566</v>
      </c>
      <c r="G7" s="1" t="s">
        <v>62</v>
      </c>
      <c r="H7" s="12">
        <v>44621</v>
      </c>
    </row>
    <row r="8" spans="1:8" x14ac:dyDescent="0.4">
      <c r="A8" s="9" t="s">
        <v>25</v>
      </c>
      <c r="B8" s="3" t="s">
        <v>3</v>
      </c>
      <c r="C8" s="4">
        <v>45445</v>
      </c>
      <c r="D8" s="5">
        <f t="shared" si="0"/>
        <v>153</v>
      </c>
      <c r="E8" s="13">
        <f t="shared" si="1"/>
        <v>45597</v>
      </c>
      <c r="G8" s="1" t="s">
        <v>63</v>
      </c>
      <c r="H8" s="12">
        <v>44629</v>
      </c>
    </row>
    <row r="9" spans="1:8" x14ac:dyDescent="0.4">
      <c r="A9" s="9" t="s">
        <v>26</v>
      </c>
      <c r="B9" s="3" t="s">
        <v>5</v>
      </c>
      <c r="C9" s="4">
        <v>45420</v>
      </c>
      <c r="D9" s="5">
        <f t="shared" si="0"/>
        <v>128</v>
      </c>
      <c r="E9" s="13">
        <f t="shared" si="1"/>
        <v>45566</v>
      </c>
      <c r="G9" s="1" t="s">
        <v>59</v>
      </c>
      <c r="H9" s="12">
        <v>44686</v>
      </c>
    </row>
    <row r="10" spans="1:8" x14ac:dyDescent="0.4">
      <c r="A10" s="9" t="s">
        <v>27</v>
      </c>
      <c r="B10" s="3" t="s">
        <v>6</v>
      </c>
      <c r="C10" s="4">
        <v>45420</v>
      </c>
      <c r="D10" s="5">
        <f t="shared" si="0"/>
        <v>128</v>
      </c>
      <c r="E10" s="13">
        <f t="shared" si="1"/>
        <v>45566</v>
      </c>
      <c r="G10" s="1" t="s">
        <v>64</v>
      </c>
      <c r="H10" s="12">
        <v>44718</v>
      </c>
    </row>
    <row r="13" spans="1:8" x14ac:dyDescent="0.4">
      <c r="A13" t="s">
        <v>29</v>
      </c>
      <c r="D13" s="11" t="s">
        <v>56</v>
      </c>
      <c r="E13" s="1">
        <v>7</v>
      </c>
    </row>
    <row r="14" spans="1:8" x14ac:dyDescent="0.4">
      <c r="A14" s="1" t="s">
        <v>44</v>
      </c>
      <c r="B14" s="1" t="s">
        <v>45</v>
      </c>
      <c r="C14" s="1" t="s">
        <v>66</v>
      </c>
      <c r="D14" s="2" t="s">
        <v>78</v>
      </c>
      <c r="E14" s="2" t="s">
        <v>79</v>
      </c>
    </row>
    <row r="15" spans="1:8" x14ac:dyDescent="0.4">
      <c r="A15" s="9" t="s">
        <v>7</v>
      </c>
      <c r="B15" s="3" t="s">
        <v>46</v>
      </c>
      <c r="C15" s="4">
        <v>45301</v>
      </c>
      <c r="D15" s="1" t="str">
        <f>IF(WEEKDAY(C15,2)&lt;=5,"평일","주말")</f>
        <v>평일</v>
      </c>
      <c r="E15" s="13">
        <f>WORKDAY(C15,$E$13)</f>
        <v>45310</v>
      </c>
    </row>
    <row r="16" spans="1:8" x14ac:dyDescent="0.4">
      <c r="A16" s="9" t="s">
        <v>8</v>
      </c>
      <c r="B16" s="3" t="s">
        <v>47</v>
      </c>
      <c r="C16" s="4">
        <v>45305</v>
      </c>
      <c r="D16" s="1" t="str">
        <f t="shared" ref="D16:D22" si="2">IF(WEEKDAY(C16,2)&lt;=5,"평일","주말")</f>
        <v>주말</v>
      </c>
      <c r="E16" s="13">
        <f t="shared" ref="E16:E22" si="3">WORKDAY(C16,$E$13)</f>
        <v>45314</v>
      </c>
    </row>
    <row r="17" spans="1:5" x14ac:dyDescent="0.4">
      <c r="A17" s="9" t="s">
        <v>9</v>
      </c>
      <c r="B17" s="3" t="s">
        <v>48</v>
      </c>
      <c r="C17" s="4">
        <v>45308</v>
      </c>
      <c r="D17" s="1" t="str">
        <f t="shared" si="2"/>
        <v>평일</v>
      </c>
      <c r="E17" s="13">
        <f t="shared" si="3"/>
        <v>45317</v>
      </c>
    </row>
    <row r="18" spans="1:5" x14ac:dyDescent="0.4">
      <c r="A18" s="9" t="s">
        <v>10</v>
      </c>
      <c r="B18" s="3" t="s">
        <v>50</v>
      </c>
      <c r="C18" s="4">
        <v>45316</v>
      </c>
      <c r="D18" s="1" t="str">
        <f t="shared" si="2"/>
        <v>평일</v>
      </c>
      <c r="E18" s="13">
        <f t="shared" si="3"/>
        <v>45327</v>
      </c>
    </row>
    <row r="19" spans="1:5" x14ac:dyDescent="0.4">
      <c r="A19" s="9" t="s">
        <v>11</v>
      </c>
      <c r="B19" s="3" t="s">
        <v>49</v>
      </c>
      <c r="C19" s="4">
        <v>45334</v>
      </c>
      <c r="D19" s="1" t="str">
        <f t="shared" si="2"/>
        <v>평일</v>
      </c>
      <c r="E19" s="13">
        <f t="shared" si="3"/>
        <v>45343</v>
      </c>
    </row>
    <row r="20" spans="1:5" x14ac:dyDescent="0.4">
      <c r="A20" s="9" t="s">
        <v>12</v>
      </c>
      <c r="B20" s="3" t="s">
        <v>46</v>
      </c>
      <c r="C20" s="4">
        <v>45346</v>
      </c>
      <c r="D20" s="1" t="str">
        <f t="shared" si="2"/>
        <v>주말</v>
      </c>
      <c r="E20" s="13">
        <f t="shared" si="3"/>
        <v>45356</v>
      </c>
    </row>
    <row r="21" spans="1:5" x14ac:dyDescent="0.4">
      <c r="A21" s="9" t="s">
        <v>13</v>
      </c>
      <c r="B21" s="3" t="s">
        <v>47</v>
      </c>
      <c r="C21" s="4">
        <v>45320</v>
      </c>
      <c r="D21" s="1" t="str">
        <f t="shared" si="2"/>
        <v>평일</v>
      </c>
      <c r="E21" s="13">
        <f t="shared" si="3"/>
        <v>45329</v>
      </c>
    </row>
    <row r="22" spans="1:5" x14ac:dyDescent="0.4">
      <c r="A22" s="9" t="s">
        <v>14</v>
      </c>
      <c r="B22" s="3" t="s">
        <v>50</v>
      </c>
      <c r="C22" s="4">
        <v>45320</v>
      </c>
      <c r="D22" s="1" t="str">
        <f t="shared" si="2"/>
        <v>평일</v>
      </c>
      <c r="E22" s="13">
        <f t="shared" si="3"/>
        <v>45329</v>
      </c>
    </row>
  </sheetData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2</vt:i4>
      </vt:variant>
    </vt:vector>
  </HeadingPairs>
  <TitlesOfParts>
    <vt:vector size="2" baseType="lpstr">
      <vt:lpstr>날짜시간1</vt:lpstr>
      <vt:lpstr>날짜시간2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은선</dc:creator>
  <cp:lastModifiedBy>C4747</cp:lastModifiedBy>
  <dcterms:created xsi:type="dcterms:W3CDTF">2021-12-05T02:45:55Z</dcterms:created>
  <dcterms:modified xsi:type="dcterms:W3CDTF">2023-09-07T11:17:11Z</dcterms:modified>
</cp:coreProperties>
</file>