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정답\"/>
    </mc:Choice>
  </mc:AlternateContent>
  <xr:revisionPtr revIDLastSave="0" documentId="13_ncr:1_{7EC693CA-4EA7-447D-95AF-ECAE9FA28C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수학삼각1" sheetId="1" r:id="rId1"/>
    <sheet name="수학삼각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D23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F15" i="2"/>
  <c r="E15" i="2"/>
  <c r="H4" i="2"/>
  <c r="H5" i="2"/>
  <c r="H6" i="2"/>
  <c r="H7" i="2"/>
  <c r="H8" i="2"/>
  <c r="H9" i="2"/>
  <c r="H10" i="2"/>
  <c r="I22" i="1"/>
  <c r="D22" i="1"/>
  <c r="I4" i="1"/>
  <c r="I5" i="1"/>
  <c r="I6" i="1"/>
  <c r="I7" i="1"/>
  <c r="I8" i="1"/>
  <c r="I9" i="1"/>
  <c r="I10" i="1"/>
  <c r="I3" i="1"/>
  <c r="H4" i="1"/>
  <c r="H5" i="1"/>
  <c r="H6" i="1"/>
  <c r="H7" i="1"/>
  <c r="H8" i="1"/>
  <c r="H9" i="1"/>
  <c r="H10" i="1"/>
  <c r="H3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<sst xmlns="http://schemas.openxmlformats.org/spreadsheetml/2006/main" count="125" uniqueCount="79">
  <si>
    <t>직위</t>
    <phoneticPr fontId="2" type="noConversion"/>
  </si>
  <si>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</si>
  <si>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</si>
  <si>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</si>
  <si>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</si>
  <si>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</si>
  <si>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</si>
  <si>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</si>
  <si>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</si>
  <si>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</si>
  <si>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[표1]</t>
    <phoneticPr fontId="2" type="noConversion"/>
  </si>
  <si>
    <t>[표2]</t>
    <phoneticPr fontId="2" type="noConversion"/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</si>
  <si>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</si>
  <si>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</si>
  <si>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</si>
  <si>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</si>
  <si>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</si>
  <si>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</si>
  <si>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</si>
  <si>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</si>
  <si>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</si>
  <si>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[표3]</t>
    <phoneticPr fontId="2" type="noConversion"/>
  </si>
  <si>
    <t>구매일</t>
    <phoneticPr fontId="2" type="noConversion"/>
  </si>
  <si>
    <t>고객명</t>
    <phoneticPr fontId="2" type="noConversion"/>
  </si>
  <si>
    <t>기본급</t>
    <phoneticPr fontId="2" type="noConversion"/>
  </si>
  <si>
    <t>수당률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</si>
  <si>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</si>
  <si>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</si>
  <si>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</si>
  <si>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대리</t>
    <phoneticPr fontId="2" type="noConversion"/>
  </si>
  <si>
    <t>사원</t>
    <phoneticPr fontId="2" type="noConversion"/>
  </si>
  <si>
    <t>사원</t>
    <phoneticPr fontId="2" type="noConversion"/>
  </si>
  <si>
    <t>목표수량</t>
    <phoneticPr fontId="2" type="noConversion"/>
  </si>
  <si>
    <t>판매수량</t>
    <phoneticPr fontId="2" type="noConversion"/>
  </si>
  <si>
    <t>직원명</t>
    <phoneticPr fontId="2" type="noConversion"/>
  </si>
  <si>
    <t>[표2]</t>
    <phoneticPr fontId="2" type="noConversion"/>
  </si>
  <si>
    <t>직원별 실적 조회</t>
    <phoneticPr fontId="2" type="noConversion"/>
  </si>
  <si>
    <t>직원별 급여 내역</t>
    <phoneticPr fontId="2" type="noConversion"/>
  </si>
  <si>
    <t>목표량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</si>
  <si>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</si>
  <si>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</si>
  <si>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</si>
  <si>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</si>
  <si>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</si>
  <si>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</si>
  <si>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</si>
  <si>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</si>
  <si>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</si>
  <si>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</si>
  <si>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</si>
  <si>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</si>
  <si>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</si>
  <si>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</si>
  <si>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</si>
  <si>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  <phoneticPr fontId="2" type="noConversion"/>
  </si>
  <si>
    <t>[표1]</t>
    <phoneticPr fontId="2" type="noConversion"/>
  </si>
  <si>
    <t>가입일</t>
    <phoneticPr fontId="2" type="noConversion"/>
  </si>
  <si>
    <t>지역</t>
    <phoneticPr fontId="2" type="noConversion"/>
  </si>
  <si>
    <t>서울</t>
    <phoneticPr fontId="2" type="noConversion"/>
  </si>
  <si>
    <t>경기</t>
    <phoneticPr fontId="2" type="noConversion"/>
  </si>
  <si>
    <t>인천</t>
    <phoneticPr fontId="2" type="noConversion"/>
  </si>
  <si>
    <t>수원</t>
    <phoneticPr fontId="2" type="noConversion"/>
  </si>
  <si>
    <t>1분기</t>
    <phoneticPr fontId="2" type="noConversion"/>
  </si>
  <si>
    <t>2분기</t>
  </si>
  <si>
    <t>3분기</t>
  </si>
  <si>
    <t>4분기</t>
  </si>
  <si>
    <t>구매수량</t>
    <phoneticPr fontId="2" type="noConversion"/>
  </si>
  <si>
    <t>고객별 구매 현황</t>
    <phoneticPr fontId="2" type="noConversion"/>
  </si>
  <si>
    <t>고객별 구매 내역</t>
    <phoneticPr fontId="2" type="noConversion"/>
  </si>
  <si>
    <t xml:space="preserve">포장단위 : </t>
    <phoneticPr fontId="2" type="noConversion"/>
  </si>
  <si>
    <t>① 성과수당</t>
    <phoneticPr fontId="2" type="noConversion"/>
  </si>
  <si>
    <t>② 실적차이</t>
    <phoneticPr fontId="2" type="noConversion"/>
  </si>
  <si>
    <t>③ 달성률(%)</t>
    <phoneticPr fontId="2" type="noConversion"/>
  </si>
  <si>
    <t>④ 직위가 사원인 기본급 합계</t>
    <phoneticPr fontId="2" type="noConversion"/>
  </si>
  <si>
    <t>⑤ 사원이 아니면서 목표량이 200이상</t>
    <phoneticPr fontId="2" type="noConversion"/>
  </si>
  <si>
    <t>① 누적금액</t>
    <phoneticPr fontId="2" type="noConversion"/>
  </si>
  <si>
    <t>② 박스포장</t>
    <phoneticPr fontId="2" type="noConversion"/>
  </si>
  <si>
    <t>③ 개별포장</t>
    <phoneticPr fontId="2" type="noConversion"/>
  </si>
  <si>
    <t>④ 인천 지역의 구매수량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</si>
</sst>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7" formatCode="#,##0_);[Red]\(#,##0\)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41" fontId="3" fillId="0" borderId="0" xfId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1" fontId="3" fillId="0" borderId="1" xfId="1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0" borderId="1" xfId="1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9" fontId="7" fillId="0" borderId="0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41" fontId="3" fillId="0" borderId="1" xfId="0" applyNumberFormat="1" applyFont="1" applyBorder="1">
      <alignment vertical="center"/>
    </xf>
    <xf numFmtId="41" fontId="3" fillId="0" borderId="1" xfId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5">
    <cellStyle name="백분율" xfId="2" builtinId="5"/>
    <cellStyle name="쉼표 [0]" xfId="1" builtinId="6"/>
    <cellStyle name="쉼표 [0] 2" xfId="3" xr:uid="{00000000-0005-0000-0000-000002000000}"/>
    <cellStyle name="쉼표 [0] 3" xfId="4" xr:uid="{00000000-0005-0000-0000-000003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workbookViewId="0">
      <selection activeCell="I22" sqref="I22"/>
    </sheetView>
  </sheetViews>
  <sheetFormatPr defaultRowHeight="17.399999999999999" x14ac:dyDescent="0.4"/>
  <cols>
    <col min="1" max="2" width="8.69921875" customWidth="1"/>
    <col min="3" max="5" width="12.69921875" customWidth="1"/>
    <col min="6" max="7" width="10.69921875" customWidth="1"/>
    <col min="8" max="9" width="12.69921875" customWidth="1"/>
    <col min="10" max="10" width="8.69921875" customWidth="1"/>
    <col min="11" max="11" width="12.69921875" customWidth="1"/>
    <col min="12" max="13" width="8.69921875" customWidth="1"/>
    <col min="14" max="15" width="12.69921875" customWidth="1"/>
  </cols>
  <sheetData>
    <row r="1" spans="1:9" x14ac:dyDescent="0.4">
      <c r="A1" t="s">
        <v>10</v>
      </c>
      <c r="B1" t="s">
        <v>36</v>
      </c>
    </row>
    <row r="2" spans="1:9" x14ac:dyDescent="0.4">
      <c r="A2" s="1" t="s">
        <v>34</v>
      </c>
      <c r="B2" s="1" t="s">
        <v>0</v>
      </c>
      <c r="C2" s="1" t="s">
        <v>24</v>
      </c>
      <c r="D2" s="1" t="s">
        <v>25</v>
      </c>
      <c r="E2" s="2" t="s">
        <v>70</v>
      </c>
      <c r="F2" s="4" t="s">
        <v>32</v>
      </c>
      <c r="G2" s="4" t="s">
        <v>33</v>
      </c>
      <c r="H2" s="6" t="s">
        <v>71</v>
      </c>
      <c r="I2" s="2" t="s">
        <v>72</v>
      </c>
    </row>
    <row r="3" spans="1:9" x14ac:dyDescent="0.4">
      <c r="A3" s="10" t="s">
        <v>13</v>
      </c>
      <c r="B3" s="4" t="s">
        <v>26</v>
      </c>
      <c r="C3" s="3">
        <v>2550000</v>
      </c>
      <c r="D3" s="7">
        <v>0.05</v>
      </c>
      <c r="E3" s="11">
        <f>ROUND(C3*D3,-3)</f>
        <v>128000</v>
      </c>
      <c r="F3" s="11">
        <v>6000</v>
      </c>
      <c r="G3" s="11">
        <v>7200</v>
      </c>
      <c r="H3" s="12">
        <f>ABS(F3-G3)</f>
        <v>1200</v>
      </c>
      <c r="I3" s="13">
        <f>INT(G3/F3*100)</f>
        <v>120</v>
      </c>
    </row>
    <row r="4" spans="1:9" x14ac:dyDescent="0.4">
      <c r="A4" s="10" t="s">
        <v>14</v>
      </c>
      <c r="B4" s="4" t="s">
        <v>1</v>
      </c>
      <c r="C4" s="3">
        <v>2650000</v>
      </c>
      <c r="D4" s="7">
        <v>0.05</v>
      </c>
      <c r="E4" s="11">
        <f t="shared" ref="E4:E10" si="0">ROUND(C4*D4,-3)</f>
        <v>133000</v>
      </c>
      <c r="F4" s="11">
        <v>6000</v>
      </c>
      <c r="G4" s="11">
        <v>3900</v>
      </c>
      <c r="H4" s="12">
        <f t="shared" ref="H4:H10" si="1">ABS(F4-G4)</f>
        <v>2100</v>
      </c>
      <c r="I4" s="13">
        <f t="shared" ref="I4:I10" si="2">INT(G4/F4*100)</f>
        <v>65</v>
      </c>
    </row>
    <row r="5" spans="1:9" x14ac:dyDescent="0.4">
      <c r="A5" s="10" t="s">
        <v>15</v>
      </c>
      <c r="B5" s="4" t="s">
        <v>27</v>
      </c>
      <c r="C5" s="3">
        <v>2450000</v>
      </c>
      <c r="D5" s="7">
        <v>4.4999999999999998E-2</v>
      </c>
      <c r="E5" s="11">
        <f t="shared" si="0"/>
        <v>110000</v>
      </c>
      <c r="F5" s="11">
        <v>5000</v>
      </c>
      <c r="G5" s="11">
        <v>7800</v>
      </c>
      <c r="H5" s="12">
        <f t="shared" si="1"/>
        <v>2800</v>
      </c>
      <c r="I5" s="13">
        <f t="shared" si="2"/>
        <v>156</v>
      </c>
    </row>
    <row r="6" spans="1:9" x14ac:dyDescent="0.4">
      <c r="A6" s="10" t="s">
        <v>16</v>
      </c>
      <c r="B6" s="4" t="s">
        <v>28</v>
      </c>
      <c r="C6" s="3">
        <v>1850000</v>
      </c>
      <c r="D6" s="7">
        <v>0.03</v>
      </c>
      <c r="E6" s="11">
        <f t="shared" si="0"/>
        <v>56000</v>
      </c>
      <c r="F6" s="11">
        <v>4000</v>
      </c>
      <c r="G6" s="11">
        <v>4920</v>
      </c>
      <c r="H6" s="12">
        <f t="shared" si="1"/>
        <v>920</v>
      </c>
      <c r="I6" s="13">
        <f t="shared" si="2"/>
        <v>123</v>
      </c>
    </row>
    <row r="7" spans="1:9" x14ac:dyDescent="0.4">
      <c r="A7" s="10" t="s">
        <v>17</v>
      </c>
      <c r="B7" s="4" t="s">
        <v>12</v>
      </c>
      <c r="C7" s="3">
        <v>2000000</v>
      </c>
      <c r="D7" s="7">
        <v>4.4999999999999998E-2</v>
      </c>
      <c r="E7" s="11">
        <f t="shared" si="0"/>
        <v>90000</v>
      </c>
      <c r="F7" s="11">
        <v>5000</v>
      </c>
      <c r="G7" s="11">
        <v>3900</v>
      </c>
      <c r="H7" s="12">
        <f t="shared" si="1"/>
        <v>1100</v>
      </c>
      <c r="I7" s="13">
        <f t="shared" si="2"/>
        <v>78</v>
      </c>
    </row>
    <row r="8" spans="1:9" x14ac:dyDescent="0.4">
      <c r="A8" s="10" t="s">
        <v>18</v>
      </c>
      <c r="B8" s="4" t="s">
        <v>29</v>
      </c>
      <c r="C8" s="3">
        <v>1950000</v>
      </c>
      <c r="D8" s="7">
        <v>0.03</v>
      </c>
      <c r="E8" s="11">
        <f t="shared" si="0"/>
        <v>59000</v>
      </c>
      <c r="F8" s="11">
        <v>4000</v>
      </c>
      <c r="G8" s="11">
        <v>4400</v>
      </c>
      <c r="H8" s="12">
        <f t="shared" si="1"/>
        <v>400</v>
      </c>
      <c r="I8" s="13">
        <f t="shared" si="2"/>
        <v>110</v>
      </c>
    </row>
    <row r="9" spans="1:9" x14ac:dyDescent="0.4">
      <c r="A9" s="10" t="s">
        <v>19</v>
      </c>
      <c r="B9" s="4" t="s">
        <v>30</v>
      </c>
      <c r="C9" s="3">
        <v>1650000</v>
      </c>
      <c r="D9" s="7">
        <v>2.5000000000000001E-2</v>
      </c>
      <c r="E9" s="11">
        <f t="shared" si="0"/>
        <v>41000</v>
      </c>
      <c r="F9" s="11">
        <v>3000</v>
      </c>
      <c r="G9" s="11">
        <v>4020.0000000000005</v>
      </c>
      <c r="H9" s="12">
        <f t="shared" si="1"/>
        <v>1020.0000000000005</v>
      </c>
      <c r="I9" s="13">
        <f t="shared" si="2"/>
        <v>134</v>
      </c>
    </row>
    <row r="10" spans="1:9" x14ac:dyDescent="0.4">
      <c r="A10" s="10" t="s">
        <v>20</v>
      </c>
      <c r="B10" s="4" t="s">
        <v>31</v>
      </c>
      <c r="C10" s="3">
        <v>1450000</v>
      </c>
      <c r="D10" s="7">
        <v>2.5000000000000001E-2</v>
      </c>
      <c r="E10" s="11">
        <f t="shared" si="0"/>
        <v>36000</v>
      </c>
      <c r="F10" s="11">
        <v>3000</v>
      </c>
      <c r="G10" s="11">
        <v>2760</v>
      </c>
      <c r="H10" s="12">
        <f t="shared" si="1"/>
        <v>240</v>
      </c>
      <c r="I10" s="13">
        <f t="shared" si="2"/>
        <v>92</v>
      </c>
    </row>
    <row r="12" spans="1:9" x14ac:dyDescent="0.4">
      <c r="A12" t="s">
        <v>35</v>
      </c>
      <c r="B12" t="s">
        <v>37</v>
      </c>
      <c r="F12" t="s">
        <v>21</v>
      </c>
      <c r="G12" t="s">
        <v>37</v>
      </c>
    </row>
    <row r="13" spans="1:9" x14ac:dyDescent="0.4">
      <c r="A13" s="1" t="s">
        <v>34</v>
      </c>
      <c r="B13" s="1" t="s">
        <v>0</v>
      </c>
      <c r="C13" s="1" t="s">
        <v>25</v>
      </c>
      <c r="D13" s="1" t="s">
        <v>24</v>
      </c>
      <c r="F13" s="1" t="s">
        <v>34</v>
      </c>
      <c r="G13" s="1" t="s">
        <v>0</v>
      </c>
      <c r="H13" s="1" t="s">
        <v>38</v>
      </c>
      <c r="I13" s="1" t="s">
        <v>24</v>
      </c>
    </row>
    <row r="14" spans="1:9" x14ac:dyDescent="0.4">
      <c r="A14" s="10" t="s">
        <v>39</v>
      </c>
      <c r="B14" s="4" t="s">
        <v>26</v>
      </c>
      <c r="C14" s="7">
        <v>0.05</v>
      </c>
      <c r="D14" s="3">
        <v>2550000</v>
      </c>
      <c r="F14" s="10" t="s">
        <v>47</v>
      </c>
      <c r="G14" s="4" t="s">
        <v>26</v>
      </c>
      <c r="H14" s="11">
        <v>280.79999999999995</v>
      </c>
      <c r="I14" s="3">
        <v>2550000</v>
      </c>
    </row>
    <row r="15" spans="1:9" x14ac:dyDescent="0.4">
      <c r="A15" s="10" t="s">
        <v>40</v>
      </c>
      <c r="B15" s="4" t="s">
        <v>12</v>
      </c>
      <c r="C15" s="7">
        <v>4.4999999999999998E-2</v>
      </c>
      <c r="D15" s="3">
        <v>2000000</v>
      </c>
      <c r="F15" s="10" t="s">
        <v>48</v>
      </c>
      <c r="G15" s="4" t="s">
        <v>12</v>
      </c>
      <c r="H15" s="11">
        <v>152.1</v>
      </c>
      <c r="I15" s="3">
        <v>2650000</v>
      </c>
    </row>
    <row r="16" spans="1:9" x14ac:dyDescent="0.4">
      <c r="A16" s="10" t="s">
        <v>41</v>
      </c>
      <c r="B16" s="4" t="s">
        <v>29</v>
      </c>
      <c r="C16" s="7">
        <v>0.03</v>
      </c>
      <c r="D16" s="3">
        <v>1950000</v>
      </c>
      <c r="F16" s="10" t="s">
        <v>49</v>
      </c>
      <c r="G16" s="4" t="s">
        <v>29</v>
      </c>
      <c r="H16" s="11">
        <v>365.03999999999996</v>
      </c>
      <c r="I16" s="3">
        <v>2450000</v>
      </c>
    </row>
    <row r="17" spans="1:9" x14ac:dyDescent="0.4">
      <c r="A17" s="10" t="s">
        <v>42</v>
      </c>
      <c r="B17" s="4" t="s">
        <v>1</v>
      </c>
      <c r="C17" s="7">
        <v>0.05</v>
      </c>
      <c r="D17" s="3">
        <v>2650000</v>
      </c>
      <c r="F17" s="10" t="s">
        <v>50</v>
      </c>
      <c r="G17" s="4" t="s">
        <v>1</v>
      </c>
      <c r="H17" s="11">
        <v>287.82</v>
      </c>
      <c r="I17" s="3">
        <v>1850000</v>
      </c>
    </row>
    <row r="18" spans="1:9" x14ac:dyDescent="0.4">
      <c r="A18" s="10" t="s">
        <v>43</v>
      </c>
      <c r="B18" s="4" t="s">
        <v>30</v>
      </c>
      <c r="C18" s="7">
        <v>2.5000000000000001E-2</v>
      </c>
      <c r="D18" s="3">
        <v>1650000</v>
      </c>
      <c r="F18" s="10" t="s">
        <v>51</v>
      </c>
      <c r="G18" s="4" t="s">
        <v>30</v>
      </c>
      <c r="H18" s="11">
        <v>182.51999999999998</v>
      </c>
      <c r="I18" s="3">
        <v>2000000</v>
      </c>
    </row>
    <row r="19" spans="1:9" x14ac:dyDescent="0.4">
      <c r="A19" s="10" t="s">
        <v>44</v>
      </c>
      <c r="B19" s="4" t="s">
        <v>27</v>
      </c>
      <c r="C19" s="7">
        <v>4.4999999999999998E-2</v>
      </c>
      <c r="D19" s="3">
        <v>2450000</v>
      </c>
      <c r="F19" s="10" t="s">
        <v>52</v>
      </c>
      <c r="G19" s="4" t="s">
        <v>27</v>
      </c>
      <c r="H19" s="11">
        <v>257.39999999999998</v>
      </c>
      <c r="I19" s="3">
        <v>1950000</v>
      </c>
    </row>
    <row r="20" spans="1:9" x14ac:dyDescent="0.4">
      <c r="A20" s="10" t="s">
        <v>45</v>
      </c>
      <c r="B20" s="4" t="s">
        <v>31</v>
      </c>
      <c r="C20" s="7">
        <v>2.5000000000000001E-2</v>
      </c>
      <c r="D20" s="3">
        <v>1450000</v>
      </c>
      <c r="F20" s="10" t="s">
        <v>53</v>
      </c>
      <c r="G20" s="4" t="s">
        <v>31</v>
      </c>
      <c r="H20" s="11">
        <v>313.56</v>
      </c>
      <c r="I20" s="3">
        <v>1650000</v>
      </c>
    </row>
    <row r="21" spans="1:9" x14ac:dyDescent="0.4">
      <c r="A21" s="10" t="s">
        <v>46</v>
      </c>
      <c r="B21" s="4" t="s">
        <v>28</v>
      </c>
      <c r="C21" s="7">
        <v>0.03</v>
      </c>
      <c r="D21" s="3">
        <v>1850000</v>
      </c>
      <c r="F21" s="10" t="s">
        <v>54</v>
      </c>
      <c r="G21" s="4" t="s">
        <v>28</v>
      </c>
      <c r="H21" s="11">
        <v>215.27999999999997</v>
      </c>
      <c r="I21" s="3">
        <v>1450000</v>
      </c>
    </row>
    <row r="22" spans="1:9" x14ac:dyDescent="0.4">
      <c r="A22" s="20" t="s">
        <v>73</v>
      </c>
      <c r="B22" s="21"/>
      <c r="C22" s="22"/>
      <c r="D22" s="11">
        <f>SUMIF(B14:B21,B18,D14:D21)</f>
        <v>3100000</v>
      </c>
      <c r="F22" s="20" t="s">
        <v>74</v>
      </c>
      <c r="G22" s="21"/>
      <c r="H22" s="22"/>
      <c r="I22" s="11">
        <f>SUMIFS(I14:I21,G14:G21,"&lt;&gt;사원",H14:H21,"&gt;=200")</f>
        <v>10250000</v>
      </c>
    </row>
  </sheetData>
  <sortState xmlns:xlrd2="http://schemas.microsoft.com/office/spreadsheetml/2017/richdata2" ref="A14:D21">
    <sortCondition ref="A14:A21"/>
  </sortState>
  <mergeCells count="2">
    <mergeCell ref="A22:C22"/>
    <mergeCell ref="F22:H2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zoomScaleNormal="100" workbookViewId="0">
      <selection activeCell="N27" sqref="N27"/>
    </sheetView>
  </sheetViews>
  <sheetFormatPr defaultRowHeight="17.399999999999999" x14ac:dyDescent="0.4"/>
  <cols>
    <col min="1" max="2" width="8.69921875" customWidth="1"/>
    <col min="3" max="8" width="12.69921875" customWidth="1"/>
  </cols>
  <sheetData>
    <row r="1" spans="1:8" x14ac:dyDescent="0.4">
      <c r="A1" t="s">
        <v>55</v>
      </c>
      <c r="B1" s="14" t="s">
        <v>67</v>
      </c>
      <c r="H1" s="15"/>
    </row>
    <row r="2" spans="1:8" x14ac:dyDescent="0.4">
      <c r="A2" s="1" t="s">
        <v>23</v>
      </c>
      <c r="B2" s="1" t="s">
        <v>57</v>
      </c>
      <c r="C2" s="1" t="s">
        <v>56</v>
      </c>
      <c r="D2" s="1" t="s">
        <v>62</v>
      </c>
      <c r="E2" s="1" t="s">
        <v>63</v>
      </c>
      <c r="F2" s="1" t="s">
        <v>64</v>
      </c>
      <c r="G2" s="1" t="s">
        <v>65</v>
      </c>
      <c r="H2" s="2" t="s">
        <v>75</v>
      </c>
    </row>
    <row r="3" spans="1:8" x14ac:dyDescent="0.4">
      <c r="A3" s="10" t="s">
        <v>2</v>
      </c>
      <c r="B3" s="4" t="s">
        <v>58</v>
      </c>
      <c r="C3" s="5">
        <v>45301</v>
      </c>
      <c r="D3" s="4">
        <v>579000</v>
      </c>
      <c r="E3" s="4">
        <v>295200</v>
      </c>
      <c r="F3" s="4">
        <v>246000</v>
      </c>
      <c r="G3" s="8">
        <v>720000</v>
      </c>
      <c r="H3" s="8">
        <f>ROUNDDOWN(SUM(D3:G3),-3)</f>
        <v>1840000</v>
      </c>
    </row>
    <row r="4" spans="1:8" x14ac:dyDescent="0.4">
      <c r="A4" s="10" t="s">
        <v>3</v>
      </c>
      <c r="B4" s="4" t="s">
        <v>59</v>
      </c>
      <c r="C4" s="5">
        <v>45305</v>
      </c>
      <c r="D4" s="4">
        <v>164000</v>
      </c>
      <c r="E4" s="4">
        <v>700800</v>
      </c>
      <c r="F4" s="4">
        <v>584000</v>
      </c>
      <c r="G4" s="8">
        <v>605280</v>
      </c>
      <c r="H4" s="8">
        <f t="shared" ref="H4:H10" si="0">ROUNDDOWN(SUM(D4:G4),-3)</f>
        <v>2054000</v>
      </c>
    </row>
    <row r="5" spans="1:8" x14ac:dyDescent="0.4">
      <c r="A5" s="10" t="s">
        <v>4</v>
      </c>
      <c r="B5" s="4" t="s">
        <v>58</v>
      </c>
      <c r="C5" s="5">
        <v>45308</v>
      </c>
      <c r="D5" s="4">
        <v>345000</v>
      </c>
      <c r="E5" s="4">
        <v>738000</v>
      </c>
      <c r="F5" s="4">
        <v>615000</v>
      </c>
      <c r="G5" s="8">
        <v>480150</v>
      </c>
      <c r="H5" s="8">
        <f t="shared" si="0"/>
        <v>2178000</v>
      </c>
    </row>
    <row r="6" spans="1:8" x14ac:dyDescent="0.4">
      <c r="A6" s="10" t="s">
        <v>5</v>
      </c>
      <c r="B6" s="4" t="s">
        <v>60</v>
      </c>
      <c r="C6" s="5">
        <v>45316</v>
      </c>
      <c r="D6" s="4">
        <v>642000</v>
      </c>
      <c r="E6" s="4">
        <v>466800</v>
      </c>
      <c r="F6" s="4">
        <v>389000</v>
      </c>
      <c r="G6" s="8">
        <v>1212500</v>
      </c>
      <c r="H6" s="8">
        <f t="shared" si="0"/>
        <v>2710000</v>
      </c>
    </row>
    <row r="7" spans="1:8" x14ac:dyDescent="0.4">
      <c r="A7" s="10" t="s">
        <v>6</v>
      </c>
      <c r="B7" s="4" t="s">
        <v>61</v>
      </c>
      <c r="C7" s="5">
        <v>45334</v>
      </c>
      <c r="D7" s="4">
        <v>469000</v>
      </c>
      <c r="E7" s="4">
        <v>465600</v>
      </c>
      <c r="F7" s="4">
        <v>388000</v>
      </c>
      <c r="G7" s="8">
        <v>240000</v>
      </c>
      <c r="H7" s="8">
        <f t="shared" si="0"/>
        <v>1562000</v>
      </c>
    </row>
    <row r="8" spans="1:8" x14ac:dyDescent="0.4">
      <c r="A8" s="10" t="s">
        <v>7</v>
      </c>
      <c r="B8" s="4" t="s">
        <v>59</v>
      </c>
      <c r="C8" s="5">
        <v>45346</v>
      </c>
      <c r="D8" s="4">
        <v>246000</v>
      </c>
      <c r="E8" s="4">
        <v>762000</v>
      </c>
      <c r="F8" s="4">
        <v>635000</v>
      </c>
      <c r="G8" s="8">
        <v>441000</v>
      </c>
      <c r="H8" s="8">
        <f t="shared" si="0"/>
        <v>2084000</v>
      </c>
    </row>
    <row r="9" spans="1:8" x14ac:dyDescent="0.4">
      <c r="A9" s="10" t="s">
        <v>8</v>
      </c>
      <c r="B9" s="4" t="s">
        <v>60</v>
      </c>
      <c r="C9" s="5">
        <v>45320</v>
      </c>
      <c r="D9" s="4">
        <v>584000</v>
      </c>
      <c r="E9" s="4">
        <v>594000</v>
      </c>
      <c r="F9" s="4">
        <v>495000</v>
      </c>
      <c r="G9" s="8">
        <v>980000</v>
      </c>
      <c r="H9" s="8">
        <f t="shared" si="0"/>
        <v>2653000</v>
      </c>
    </row>
    <row r="10" spans="1:8" x14ac:dyDescent="0.4">
      <c r="A10" s="10" t="s">
        <v>9</v>
      </c>
      <c r="B10" s="4" t="s">
        <v>61</v>
      </c>
      <c r="C10" s="5">
        <v>45320</v>
      </c>
      <c r="D10" s="4">
        <v>615000</v>
      </c>
      <c r="E10" s="4">
        <v>770400</v>
      </c>
      <c r="F10" s="4">
        <v>642000</v>
      </c>
      <c r="G10" s="8">
        <v>204000</v>
      </c>
      <c r="H10" s="8">
        <f t="shared" si="0"/>
        <v>2231000</v>
      </c>
    </row>
    <row r="13" spans="1:8" x14ac:dyDescent="0.4">
      <c r="A13" t="s">
        <v>11</v>
      </c>
      <c r="B13" s="9" t="s">
        <v>68</v>
      </c>
      <c r="E13" s="16" t="s">
        <v>69</v>
      </c>
      <c r="F13" s="4">
        <v>24</v>
      </c>
    </row>
    <row r="14" spans="1:8" x14ac:dyDescent="0.4">
      <c r="A14" s="1" t="s">
        <v>23</v>
      </c>
      <c r="B14" s="1" t="s">
        <v>57</v>
      </c>
      <c r="C14" s="1" t="s">
        <v>22</v>
      </c>
      <c r="D14" s="1" t="s">
        <v>66</v>
      </c>
      <c r="E14" s="2" t="s">
        <v>76</v>
      </c>
      <c r="F14" s="2" t="s">
        <v>77</v>
      </c>
    </row>
    <row r="15" spans="1:8" x14ac:dyDescent="0.4">
      <c r="A15" s="10" t="s">
        <v>47</v>
      </c>
      <c r="B15" s="4" t="s">
        <v>58</v>
      </c>
      <c r="C15" s="5">
        <v>45301</v>
      </c>
      <c r="D15" s="11">
        <v>282</v>
      </c>
      <c r="E15" s="17">
        <f>QUOTIENT(D15,$F$13)</f>
        <v>11</v>
      </c>
      <c r="F15" s="18">
        <f>MOD(D15,$F$13)</f>
        <v>18</v>
      </c>
    </row>
    <row r="16" spans="1:8" x14ac:dyDescent="0.4">
      <c r="A16" s="10" t="s">
        <v>48</v>
      </c>
      <c r="B16" s="4" t="s">
        <v>59</v>
      </c>
      <c r="C16" s="5">
        <v>45305</v>
      </c>
      <c r="D16" s="11">
        <v>152</v>
      </c>
      <c r="E16" s="17">
        <f t="shared" ref="E16:E22" si="1">QUOTIENT(D16,$F$13)</f>
        <v>6</v>
      </c>
      <c r="F16" s="18">
        <f t="shared" ref="F16:F22" si="2">MOD(D16,$F$13)</f>
        <v>8</v>
      </c>
    </row>
    <row r="17" spans="1:6" x14ac:dyDescent="0.4">
      <c r="A17" s="10" t="s">
        <v>49</v>
      </c>
      <c r="B17" s="4" t="s">
        <v>58</v>
      </c>
      <c r="C17" s="5">
        <v>45308</v>
      </c>
      <c r="D17" s="11">
        <v>356</v>
      </c>
      <c r="E17" s="17">
        <f t="shared" si="1"/>
        <v>14</v>
      </c>
      <c r="F17" s="18">
        <f t="shared" si="2"/>
        <v>20</v>
      </c>
    </row>
    <row r="18" spans="1:6" x14ac:dyDescent="0.4">
      <c r="A18" s="10" t="s">
        <v>50</v>
      </c>
      <c r="B18" s="4" t="s">
        <v>60</v>
      </c>
      <c r="C18" s="5">
        <v>45316</v>
      </c>
      <c r="D18" s="11">
        <v>290</v>
      </c>
      <c r="E18" s="17">
        <f t="shared" si="1"/>
        <v>12</v>
      </c>
      <c r="F18" s="18">
        <f t="shared" si="2"/>
        <v>2</v>
      </c>
    </row>
    <row r="19" spans="1:6" x14ac:dyDescent="0.4">
      <c r="A19" s="10" t="s">
        <v>51</v>
      </c>
      <c r="B19" s="4" t="s">
        <v>61</v>
      </c>
      <c r="C19" s="5">
        <v>45334</v>
      </c>
      <c r="D19" s="11">
        <v>182</v>
      </c>
      <c r="E19" s="17">
        <f t="shared" si="1"/>
        <v>7</v>
      </c>
      <c r="F19" s="18">
        <f t="shared" si="2"/>
        <v>14</v>
      </c>
    </row>
    <row r="20" spans="1:6" x14ac:dyDescent="0.4">
      <c r="A20" s="10" t="s">
        <v>52</v>
      </c>
      <c r="B20" s="4" t="s">
        <v>59</v>
      </c>
      <c r="C20" s="5">
        <v>45346</v>
      </c>
      <c r="D20" s="11">
        <v>256</v>
      </c>
      <c r="E20" s="17">
        <f t="shared" si="1"/>
        <v>10</v>
      </c>
      <c r="F20" s="18">
        <f t="shared" si="2"/>
        <v>16</v>
      </c>
    </row>
    <row r="21" spans="1:6" x14ac:dyDescent="0.4">
      <c r="A21" s="10" t="s">
        <v>53</v>
      </c>
      <c r="B21" s="4" t="s">
        <v>60</v>
      </c>
      <c r="C21" s="5">
        <v>45320</v>
      </c>
      <c r="D21" s="11">
        <v>314</v>
      </c>
      <c r="E21" s="17">
        <f t="shared" si="1"/>
        <v>13</v>
      </c>
      <c r="F21" s="18">
        <f t="shared" si="2"/>
        <v>2</v>
      </c>
    </row>
    <row r="22" spans="1:6" x14ac:dyDescent="0.4">
      <c r="A22" s="10" t="s">
        <v>54</v>
      </c>
      <c r="B22" s="4" t="s">
        <v>61</v>
      </c>
      <c r="C22" s="5">
        <v>45320</v>
      </c>
      <c r="D22" s="11">
        <v>215</v>
      </c>
      <c r="E22" s="17">
        <f t="shared" si="1"/>
        <v>8</v>
      </c>
      <c r="F22" s="18">
        <f t="shared" si="2"/>
        <v>23</v>
      </c>
    </row>
    <row r="23" spans="1:6" x14ac:dyDescent="0.4">
      <c r="A23" s="23" t="s">
        <v>78</v>
      </c>
      <c r="B23" s="23"/>
      <c r="C23" s="23"/>
      <c r="D23" s="19" t="str">
        <f>SUMIF(B15:B22,B18,D15:D22)&amp;"개"</f>
        <v>604개</v>
      </c>
    </row>
  </sheetData>
  <mergeCells count="1">
    <mergeCell ref="A23:C23"/>
  </mergeCells>
  <phoneticPr fontId="2" type="noConversion"/>
  <pageMargins left="0.7" right="0.7" top="0.75" bottom="0.75" header="0.3" footer="0.3"/>
  <pageSetup paperSize="9" orientation="portrait" horizontalDpi="4294967292" r:id="rId1"/>
  <ignoredErrors>
    <ignoredError sqref="H3:H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수학삼각1</vt:lpstr>
      <vt:lpstr>수학삼각2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2023-09-09T15:18:10Z</dcterms:modified>
</cp:coreProperties>
</file>